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Balance" sheetId="1" r:id="rId1"/>
    <sheet name="EstR" sheetId="2" r:id="rId2"/>
  </sheets>
  <externalReferences>
    <externalReference r:id="rId5"/>
  </externalReferences>
  <definedNames>
    <definedName name="_xlnm.Print_Area" localSheetId="0">'Balance'!$B$2:$AC$46</definedName>
    <definedName name="_xlnm.Print_Area" localSheetId="1">'EstR'!$A$1:$F$41</definedName>
  </definedNames>
  <calcPr fullCalcOnLoad="1"/>
</workbook>
</file>

<file path=xl/sharedStrings.xml><?xml version="1.0" encoding="utf-8"?>
<sst xmlns="http://schemas.openxmlformats.org/spreadsheetml/2006/main" count="96" uniqueCount="88">
  <si>
    <t>SARAM, S.A. DE C.V.
BALANCE COMPARATIVO
NIT 0614-291064-002-6  
(Expresado en Dolares Americanos)</t>
  </si>
  <si>
    <t>DIFERENCIA</t>
  </si>
  <si>
    <t>ACTIVO</t>
  </si>
  <si>
    <t>ACTIVO CORRIENTE</t>
  </si>
  <si>
    <t>11010101</t>
  </si>
  <si>
    <t>Efectivo y Equivalentes al Efectivo</t>
  </si>
  <si>
    <t>11030101</t>
  </si>
  <si>
    <t>Deudores Comerciales</t>
  </si>
  <si>
    <t>1102030202</t>
  </si>
  <si>
    <t>Inversiones Financieras a Corto Plazo</t>
  </si>
  <si>
    <t>11040101</t>
  </si>
  <si>
    <t>Inventarios</t>
  </si>
  <si>
    <t>110501</t>
  </si>
  <si>
    <t>Pagos Anticipados</t>
  </si>
  <si>
    <t>ACTIVO NO CORRIENTE</t>
  </si>
  <si>
    <t>1201010101</t>
  </si>
  <si>
    <t>Propiedad, Planta y Equipo</t>
  </si>
  <si>
    <t>120201</t>
  </si>
  <si>
    <t>Depreciación Acumulada</t>
  </si>
  <si>
    <t>120305</t>
  </si>
  <si>
    <t>Activos Intangibles</t>
  </si>
  <si>
    <t>120501010101</t>
  </si>
  <si>
    <t>Inversiones Financieras a Largo Plazo</t>
  </si>
  <si>
    <t>12080113</t>
  </si>
  <si>
    <t>Construcciones en proceso</t>
  </si>
  <si>
    <t>TOTAL ACTIVO</t>
  </si>
  <si>
    <t>PASIVO</t>
  </si>
  <si>
    <t>PASIVO CORRIENTE</t>
  </si>
  <si>
    <t>211001</t>
  </si>
  <si>
    <t>Cuentas fuera de balance</t>
  </si>
  <si>
    <t>21010101</t>
  </si>
  <si>
    <t>Deudas Financieras a Corto Plazo</t>
  </si>
  <si>
    <t>210201</t>
  </si>
  <si>
    <t>Deudas Comerciales y otras Cuentas por Pagar a Corto Plazo</t>
  </si>
  <si>
    <t>210401</t>
  </si>
  <si>
    <t>Beneficios a empleados a corto plazo</t>
  </si>
  <si>
    <t>21050101</t>
  </si>
  <si>
    <t>Impuestos por Pagar</t>
  </si>
  <si>
    <t>210601</t>
  </si>
  <si>
    <t>Dividendos por Pagar</t>
  </si>
  <si>
    <t>PASIVO NO CORRIENTE</t>
  </si>
  <si>
    <t>2201010102</t>
  </si>
  <si>
    <t>Deudas Financieras a Largo Plazo</t>
  </si>
  <si>
    <t>220403</t>
  </si>
  <si>
    <t>Provisiones y Otros Pasivos a Largo Plazo</t>
  </si>
  <si>
    <t>PATRIMONIO</t>
  </si>
  <si>
    <t>310110</t>
  </si>
  <si>
    <t>Capital Social</t>
  </si>
  <si>
    <t>310401</t>
  </si>
  <si>
    <t>Reservas</t>
  </si>
  <si>
    <t>31050103</t>
  </si>
  <si>
    <t>Resultados Acumulados</t>
  </si>
  <si>
    <t>310801</t>
  </si>
  <si>
    <t>Ajuste y Efecto por Valuacion</t>
  </si>
  <si>
    <t>310601</t>
  </si>
  <si>
    <t>Resultados del Ejercicio</t>
  </si>
  <si>
    <t xml:space="preserve">TOTAL PASIVO Y PATRIMONIO
</t>
  </si>
  <si>
    <t>Otros Pasivos Diferidos</t>
  </si>
  <si>
    <t>Ing José Roberto Duarte Schlageter</t>
  </si>
  <si>
    <t>Lic. Daisy Yanira Pérez de Sandoval</t>
  </si>
  <si>
    <t>Apoderado Legal</t>
  </si>
  <si>
    <t>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</si>
  <si>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</si>
  <si>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</si>
  <si>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</si>
  <si>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</si>
  <si>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</si>
  <si>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</si>
  <si>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</si>
  <si>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</si>
  <si>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</si>
  <si>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</si>
  <si>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</si>
  <si>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</si>
  <si>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</si>
  <si>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</si>
  <si>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</si>
  <si>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</si>
  <si>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</si>
  <si>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</si>
  <si>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</si>
  <si>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</si>
  <si>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</si>
  <si>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</si>
  <si>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</si>
  <si>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SARAM, S.A. DE C.V.
Empresa Salvadoreña
ESTADO DE RESULTADO INTEGRAL
Por Los Ejercicios Finalizados al 31 de Octubre de 2017 Y Diciembre de 2016
(Expresado en Dolares de Los Estados Unidos de America)</t>
  </si>
  <si>
    <t>OCTUBRE 2016</t>
  </si>
  <si>
    <t>OCTUBRE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</si>
</sst>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[$$-440A]#,##0.00_);\([$$-440A]#,##0.00\);\-"/>
    <numFmt numFmtId="174" formatCode="[$$-440A]#,##0.00"/>
    <numFmt numFmtId="175" formatCode="[$$-440A]#,##0.00_);[$$-440A]\(#,##0.00\);\-"/>
  </numFmts>
  <fonts count="5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/>
      <top style="thin"/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6">
    <xf numFmtId="0" fontId="0" fillId="0" borderId="0" xfId="0" applyAlignment="1">
      <alignment vertical="top"/>
    </xf>
    <xf numFmtId="172" fontId="4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top"/>
    </xf>
    <xf numFmtId="173" fontId="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172" fontId="7" fillId="0" borderId="0" xfId="0" applyNumberFormat="1" applyFont="1" applyAlignment="1">
      <alignment horizontal="right" vertical="top"/>
    </xf>
    <xf numFmtId="43" fontId="9" fillId="0" borderId="0" xfId="49" applyFont="1" applyAlignment="1">
      <alignment/>
    </xf>
    <xf numFmtId="44" fontId="10" fillId="0" borderId="0" xfId="52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 wrapText="1"/>
    </xf>
    <xf numFmtId="44" fontId="11" fillId="0" borderId="0" xfId="52" applyFont="1" applyBorder="1" applyAlignment="1">
      <alignment horizontal="center" wrapText="1"/>
    </xf>
    <xf numFmtId="0" fontId="12" fillId="0" borderId="0" xfId="49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3" fontId="12" fillId="0" borderId="0" xfId="49" applyFont="1" applyBorder="1" applyAlignment="1">
      <alignment horizontal="center" wrapText="1"/>
    </xf>
    <xf numFmtId="44" fontId="12" fillId="0" borderId="0" xfId="52" applyFont="1" applyBorder="1" applyAlignment="1">
      <alignment/>
    </xf>
    <xf numFmtId="0" fontId="12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4" fontId="9" fillId="0" borderId="0" xfId="52" applyFont="1" applyAlignment="1">
      <alignment/>
    </xf>
    <xf numFmtId="44" fontId="9" fillId="0" borderId="0" xfId="52" applyFont="1" applyBorder="1" applyAlignment="1">
      <alignment/>
    </xf>
    <xf numFmtId="44" fontId="9" fillId="0" borderId="0" xfId="52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43" fontId="9" fillId="0" borderId="0" xfId="49" applyFont="1" applyBorder="1" applyAlignment="1">
      <alignment/>
    </xf>
    <xf numFmtId="49" fontId="13" fillId="0" borderId="0" xfId="0" applyNumberFormat="1" applyFont="1" applyAlignment="1">
      <alignment horizontal="left"/>
    </xf>
    <xf numFmtId="44" fontId="13" fillId="0" borderId="0" xfId="52" applyFont="1" applyBorder="1" applyAlignment="1">
      <alignment horizontal="right"/>
    </xf>
    <xf numFmtId="43" fontId="13" fillId="0" borderId="0" xfId="49" applyFont="1" applyBorder="1" applyAlignment="1">
      <alignment horizontal="right"/>
    </xf>
    <xf numFmtId="44" fontId="13" fillId="0" borderId="0" xfId="52" applyFont="1" applyAlignment="1">
      <alignment/>
    </xf>
    <xf numFmtId="0" fontId="0" fillId="0" borderId="0" xfId="0" applyAlignment="1">
      <alignment/>
    </xf>
    <xf numFmtId="49" fontId="14" fillId="0" borderId="0" xfId="0" applyNumberFormat="1" applyFont="1" applyAlignment="1">
      <alignment horizontal="left"/>
    </xf>
    <xf numFmtId="44" fontId="14" fillId="0" borderId="0" xfId="52" applyFont="1" applyBorder="1" applyAlignment="1">
      <alignment horizontal="right"/>
    </xf>
    <xf numFmtId="43" fontId="14" fillId="0" borderId="0" xfId="49" applyFont="1" applyBorder="1" applyAlignment="1">
      <alignment horizontal="right"/>
    </xf>
    <xf numFmtId="44" fontId="15" fillId="0" borderId="0" xfId="52" applyFont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12" xfId="49" applyFont="1" applyBorder="1" applyAlignment="1">
      <alignment/>
    </xf>
    <xf numFmtId="43" fontId="8" fillId="0" borderId="12" xfId="49" applyFont="1" applyBorder="1" applyAlignment="1">
      <alignment/>
    </xf>
    <xf numFmtId="49" fontId="16" fillId="0" borderId="0" xfId="0" applyNumberFormat="1" applyFont="1" applyAlignment="1">
      <alignment horizontal="left"/>
    </xf>
    <xf numFmtId="44" fontId="16" fillId="0" borderId="0" xfId="52" applyFont="1" applyAlignment="1">
      <alignment horizontal="right"/>
    </xf>
    <xf numFmtId="43" fontId="16" fillId="0" borderId="0" xfId="49" applyFont="1" applyAlignment="1">
      <alignment horizontal="right"/>
    </xf>
    <xf numFmtId="44" fontId="16" fillId="0" borderId="0" xfId="52" applyFont="1" applyBorder="1" applyAlignment="1">
      <alignment horizontal="right"/>
    </xf>
    <xf numFmtId="44" fontId="16" fillId="0" borderId="0" xfId="52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4" fontId="17" fillId="0" borderId="0" xfId="52" applyFont="1" applyAlignment="1">
      <alignment/>
    </xf>
    <xf numFmtId="43" fontId="17" fillId="0" borderId="0" xfId="49" applyFont="1" applyAlignment="1">
      <alignment/>
    </xf>
    <xf numFmtId="44" fontId="17" fillId="0" borderId="0" xfId="52" applyFont="1" applyBorder="1" applyAlignment="1">
      <alignment/>
    </xf>
    <xf numFmtId="43" fontId="16" fillId="33" borderId="0" xfId="49" applyFont="1" applyFill="1" applyAlignment="1">
      <alignment horizontal="right"/>
    </xf>
    <xf numFmtId="49" fontId="18" fillId="0" borderId="0" xfId="0" applyNumberFormat="1" applyFont="1" applyAlignment="1">
      <alignment horizontal="left"/>
    </xf>
    <xf numFmtId="44" fontId="19" fillId="0" borderId="0" xfId="52" applyFont="1" applyAlignment="1">
      <alignment/>
    </xf>
    <xf numFmtId="0" fontId="19" fillId="0" borderId="0" xfId="0" applyFont="1" applyAlignment="1">
      <alignment/>
    </xf>
    <xf numFmtId="44" fontId="14" fillId="0" borderId="0" xfId="52" applyFont="1" applyAlignment="1">
      <alignment horizontal="right"/>
    </xf>
    <xf numFmtId="43" fontId="14" fillId="0" borderId="0" xfId="49" applyFont="1" applyAlignment="1">
      <alignment horizontal="right"/>
    </xf>
    <xf numFmtId="0" fontId="17" fillId="0" borderId="0" xfId="0" applyFont="1" applyFill="1" applyAlignment="1">
      <alignment horizontal="center"/>
    </xf>
    <xf numFmtId="44" fontId="17" fillId="0" borderId="0" xfId="52" applyFont="1" applyFill="1" applyAlignment="1">
      <alignment/>
    </xf>
    <xf numFmtId="43" fontId="17" fillId="0" borderId="0" xfId="49" applyFont="1" applyFill="1" applyAlignment="1">
      <alignment/>
    </xf>
    <xf numFmtId="44" fontId="17" fillId="0" borderId="0" xfId="52" applyFont="1" applyFill="1" applyBorder="1" applyAlignment="1">
      <alignment/>
    </xf>
    <xf numFmtId="43" fontId="20" fillId="0" borderId="0" xfId="49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3" fontId="21" fillId="0" borderId="0" xfId="49" applyFont="1" applyBorder="1" applyAlignment="1">
      <alignment horizontal="right"/>
    </xf>
    <xf numFmtId="43" fontId="17" fillId="0" borderId="0" xfId="49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43" fontId="17" fillId="0" borderId="11" xfId="49" applyFont="1" applyFill="1" applyBorder="1" applyAlignment="1">
      <alignment/>
    </xf>
    <xf numFmtId="0" fontId="22" fillId="0" borderId="0" xfId="0" applyFont="1" applyAlignment="1">
      <alignment/>
    </xf>
    <xf numFmtId="43" fontId="17" fillId="33" borderId="0" xfId="49" applyFont="1" applyFill="1" applyBorder="1" applyAlignment="1">
      <alignment/>
    </xf>
    <xf numFmtId="0" fontId="8" fillId="0" borderId="0" xfId="0" applyFont="1" applyAlignment="1">
      <alignment/>
    </xf>
    <xf numFmtId="49" fontId="23" fillId="0" borderId="0" xfId="0" applyNumberFormat="1" applyFont="1" applyFill="1" applyAlignment="1">
      <alignment horizontal="center"/>
    </xf>
    <xf numFmtId="44" fontId="20" fillId="0" borderId="0" xfId="52" applyFont="1" applyFill="1" applyAlignment="1">
      <alignment/>
    </xf>
    <xf numFmtId="43" fontId="20" fillId="0" borderId="13" xfId="49" applyFont="1" applyFill="1" applyBorder="1" applyAlignment="1">
      <alignment/>
    </xf>
    <xf numFmtId="44" fontId="20" fillId="0" borderId="0" xfId="52" applyFont="1" applyFill="1" applyBorder="1" applyAlignment="1">
      <alignment/>
    </xf>
    <xf numFmtId="172" fontId="7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72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173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173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center" vertical="center" wrapText="1"/>
    </xf>
    <xf numFmtId="175" fontId="7" fillId="0" borderId="0" xfId="0" applyNumberFormat="1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comparativo%20OCTUBRE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1"/>
  <sheetViews>
    <sheetView showGridLines="0" showOutlineSymbols="0" zoomScalePageLayoutView="0" workbookViewId="0" topLeftCell="A1">
      <selection activeCell="F41" sqref="F41:P41"/>
    </sheetView>
  </sheetViews>
  <sheetFormatPr defaultColWidth="6.8515625" defaultRowHeight="12.75" customHeight="1"/>
  <cols>
    <col min="1" max="1" width="6.8515625" style="0" customWidth="1"/>
    <col min="2" max="2" width="2.28125" style="0" customWidth="1"/>
    <col min="3" max="3" width="8.00390625" style="0" customWidth="1"/>
    <col min="4" max="4" width="5.421875" style="0" customWidth="1"/>
    <col min="5" max="5" width="2.57421875" style="0" customWidth="1"/>
    <col min="6" max="6" width="3.421875" style="0" customWidth="1"/>
    <col min="7" max="7" width="1.1484375" style="0" customWidth="1"/>
    <col min="8" max="8" width="0.9921875" style="0" customWidth="1"/>
    <col min="9" max="9" width="2.28125" style="0" customWidth="1"/>
    <col min="10" max="10" width="2.421875" style="0" customWidth="1"/>
    <col min="11" max="11" width="5.140625" style="0" customWidth="1"/>
    <col min="12" max="12" width="10.8515625" style="0" hidden="1" customWidth="1"/>
    <col min="13" max="13" width="9.140625" style="0" customWidth="1"/>
    <col min="14" max="14" width="2.28125" style="0" customWidth="1"/>
    <col min="15" max="15" width="5.7109375" style="0" customWidth="1"/>
    <col min="16" max="16" width="3.421875" style="0" customWidth="1"/>
    <col min="17" max="17" width="2.28125" style="0" customWidth="1"/>
    <col min="18" max="18" width="1.1484375" style="0" customWidth="1"/>
    <col min="19" max="19" width="13.7109375" style="0" customWidth="1"/>
    <col min="20" max="20" width="3.7109375" style="0" customWidth="1"/>
    <col min="21" max="21" width="1.1484375" style="0" customWidth="1"/>
    <col min="22" max="22" width="2.00390625" style="0" customWidth="1"/>
    <col min="23" max="23" width="2.57421875" style="0" customWidth="1"/>
    <col min="24" max="24" width="15.7109375" style="0" customWidth="1"/>
    <col min="25" max="25" width="3.57421875" style="0" hidden="1" customWidth="1"/>
    <col min="26" max="26" width="3.421875" style="0" hidden="1" customWidth="1"/>
    <col min="27" max="27" width="2.28125" style="0" customWidth="1"/>
    <col min="28" max="28" width="1.7109375" style="0" customWidth="1"/>
    <col min="29" max="29" width="11.7109375" style="0" customWidth="1"/>
    <col min="30" max="30" width="3.28125" style="0" customWidth="1"/>
  </cols>
  <sheetData>
    <row r="1" ht="12" customHeight="1"/>
    <row r="2" spans="2:29" ht="12" customHeight="1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2:29" ht="12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2:29" ht="12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2:29" ht="21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ht="18" customHeight="1"/>
    <row r="7" spans="18:30" ht="12.75" customHeight="1">
      <c r="R7" s="8"/>
      <c r="S7" s="9" t="s">
        <v>86</v>
      </c>
      <c r="T7" s="7"/>
      <c r="W7" s="80" t="s">
        <v>87</v>
      </c>
      <c r="X7" s="80"/>
      <c r="Y7" s="80"/>
      <c r="AA7" s="92" t="s">
        <v>1</v>
      </c>
      <c r="AB7" s="92"/>
      <c r="AC7" s="92"/>
      <c r="AD7" s="6"/>
    </row>
    <row r="8" ht="7.5" customHeight="1"/>
    <row r="9" spans="2:29" ht="14.25" customHeight="1">
      <c r="B9" s="81" t="s">
        <v>2</v>
      </c>
      <c r="C9" s="81"/>
      <c r="D9" s="81"/>
      <c r="E9" s="81"/>
      <c r="F9" s="81"/>
      <c r="G9" s="81"/>
      <c r="H9" s="81"/>
      <c r="S9" s="1">
        <f>+S10+S16</f>
        <v>18051126.91</v>
      </c>
      <c r="X9" s="1">
        <f>+X10+X16</f>
        <v>17431384.82</v>
      </c>
      <c r="AB9" s="82">
        <f aca="true" t="shared" si="0" ref="AB9:AB21">+X9-S9</f>
        <v>-619742.0899999999</v>
      </c>
      <c r="AC9" s="82"/>
    </row>
    <row r="10" spans="3:29" ht="13.5" customHeight="1">
      <c r="C10" s="83" t="s">
        <v>3</v>
      </c>
      <c r="D10" s="83"/>
      <c r="E10" s="83"/>
      <c r="F10" s="83"/>
      <c r="G10" s="83"/>
      <c r="H10" s="83"/>
      <c r="I10" s="83"/>
      <c r="S10" s="2">
        <f>SUM(S11:S15)</f>
        <v>7370771.27</v>
      </c>
      <c r="X10" s="2">
        <f>SUM(X11:X15)</f>
        <v>6976222.05</v>
      </c>
      <c r="AB10" s="84">
        <f t="shared" si="0"/>
        <v>-394549.21999999974</v>
      </c>
      <c r="AC10" s="84"/>
    </row>
    <row r="11" spans="2:29" ht="13.5" customHeight="1">
      <c r="B11" s="85" t="s">
        <v>4</v>
      </c>
      <c r="C11" s="85"/>
      <c r="F11" s="86" t="s">
        <v>5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S11" s="3">
        <v>1004934.71</v>
      </c>
      <c r="X11" s="3">
        <v>924530.19</v>
      </c>
      <c r="AB11" s="79">
        <f t="shared" si="0"/>
        <v>-80404.52000000002</v>
      </c>
      <c r="AC11" s="79"/>
    </row>
    <row r="12" spans="2:29" ht="13.5" customHeight="1">
      <c r="B12" s="85" t="s">
        <v>6</v>
      </c>
      <c r="C12" s="85"/>
      <c r="F12" s="86" t="s">
        <v>7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S12" s="3">
        <v>1888742.56</v>
      </c>
      <c r="X12" s="3">
        <v>1877053.56</v>
      </c>
      <c r="AB12" s="79">
        <f t="shared" si="0"/>
        <v>-11689</v>
      </c>
      <c r="AC12" s="79"/>
    </row>
    <row r="13" spans="2:29" ht="13.5" customHeight="1">
      <c r="B13" s="85" t="s">
        <v>8</v>
      </c>
      <c r="C13" s="85"/>
      <c r="F13" s="86" t="s">
        <v>9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S13" s="3">
        <v>0</v>
      </c>
      <c r="X13" s="3">
        <v>396034.67</v>
      </c>
      <c r="AB13" s="79">
        <f t="shared" si="0"/>
        <v>396034.67</v>
      </c>
      <c r="AC13" s="79"/>
    </row>
    <row r="14" spans="2:29" ht="13.5" customHeight="1">
      <c r="B14" s="85" t="s">
        <v>10</v>
      </c>
      <c r="C14" s="85"/>
      <c r="F14" s="86" t="s">
        <v>11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S14" s="3">
        <v>4163796.99</v>
      </c>
      <c r="X14" s="3">
        <v>3406879.33</v>
      </c>
      <c r="AB14" s="79">
        <f t="shared" si="0"/>
        <v>-756917.6600000001</v>
      </c>
      <c r="AC14" s="79"/>
    </row>
    <row r="15" spans="2:29" ht="13.5" customHeight="1">
      <c r="B15" s="85" t="s">
        <v>12</v>
      </c>
      <c r="C15" s="85"/>
      <c r="F15" s="86" t="s">
        <v>13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S15" s="3">
        <v>313297.01</v>
      </c>
      <c r="X15" s="3">
        <v>371724.3</v>
      </c>
      <c r="AB15" s="79">
        <f t="shared" si="0"/>
        <v>58427.28999999998</v>
      </c>
      <c r="AC15" s="79"/>
    </row>
    <row r="16" spans="3:29" ht="13.5" customHeight="1">
      <c r="C16" s="83" t="s">
        <v>14</v>
      </c>
      <c r="D16" s="83"/>
      <c r="E16" s="83"/>
      <c r="F16" s="83"/>
      <c r="G16" s="83"/>
      <c r="H16" s="83"/>
      <c r="I16" s="83"/>
      <c r="S16" s="2">
        <f>SUM(S17:S21)</f>
        <v>10680355.64</v>
      </c>
      <c r="X16" s="2">
        <f>SUM(X17:X21)</f>
        <v>10455162.77</v>
      </c>
      <c r="AB16" s="84">
        <f t="shared" si="0"/>
        <v>-225192.87000000104</v>
      </c>
      <c r="AC16" s="84"/>
    </row>
    <row r="17" spans="2:29" ht="13.5" customHeight="1">
      <c r="B17" s="85" t="s">
        <v>15</v>
      </c>
      <c r="C17" s="85"/>
      <c r="F17" s="86" t="s">
        <v>16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S17" s="3">
        <v>11976661.74</v>
      </c>
      <c r="X17" s="3">
        <v>12406281.24</v>
      </c>
      <c r="AB17" s="79">
        <f t="shared" si="0"/>
        <v>429619.5</v>
      </c>
      <c r="AC17" s="79"/>
    </row>
    <row r="18" spans="2:29" ht="13.5" customHeight="1">
      <c r="B18" s="85" t="s">
        <v>17</v>
      </c>
      <c r="C18" s="85"/>
      <c r="F18" s="86" t="s">
        <v>18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S18" s="3">
        <v>-3292654.77</v>
      </c>
      <c r="X18" s="3">
        <v>-4080549.97</v>
      </c>
      <c r="AB18" s="79">
        <f t="shared" si="0"/>
        <v>-787895.2000000002</v>
      </c>
      <c r="AC18" s="79"/>
    </row>
    <row r="19" spans="2:29" ht="13.5" customHeight="1">
      <c r="B19" s="85" t="s">
        <v>19</v>
      </c>
      <c r="C19" s="85"/>
      <c r="F19" s="86" t="s">
        <v>20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S19" s="3">
        <v>7069.91</v>
      </c>
      <c r="X19" s="3">
        <v>6053.25</v>
      </c>
      <c r="AB19" s="79">
        <f t="shared" si="0"/>
        <v>-1016.6599999999999</v>
      </c>
      <c r="AC19" s="79"/>
    </row>
    <row r="20" spans="2:29" ht="13.5" customHeight="1">
      <c r="B20" s="85" t="s">
        <v>21</v>
      </c>
      <c r="C20" s="85"/>
      <c r="F20" s="86" t="s">
        <v>22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S20" s="3">
        <v>383285.54</v>
      </c>
      <c r="X20" s="3">
        <v>0</v>
      </c>
      <c r="AB20" s="79">
        <f t="shared" si="0"/>
        <v>-383285.54</v>
      </c>
      <c r="AC20" s="79"/>
    </row>
    <row r="21" spans="2:29" ht="13.5" customHeight="1">
      <c r="B21" s="85" t="s">
        <v>23</v>
      </c>
      <c r="C21" s="85"/>
      <c r="F21" s="86" t="s">
        <v>24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S21" s="3">
        <v>1605993.22</v>
      </c>
      <c r="X21" s="3">
        <v>2123378.25</v>
      </c>
      <c r="AB21" s="79">
        <f t="shared" si="0"/>
        <v>517385.03</v>
      </c>
      <c r="AC21" s="79"/>
    </row>
    <row r="22" ht="6" customHeight="1"/>
    <row r="23" spans="8:24" ht="13.5" thickBot="1">
      <c r="H23" s="87" t="s">
        <v>25</v>
      </c>
      <c r="I23" s="87"/>
      <c r="J23" s="87"/>
      <c r="K23" s="87"/>
      <c r="L23" s="87"/>
      <c r="M23" s="87"/>
      <c r="S23" s="4">
        <f>+S9</f>
        <v>18051126.91</v>
      </c>
      <c r="X23" s="4">
        <f>+X9</f>
        <v>17431384.82</v>
      </c>
    </row>
    <row r="24" ht="13.5" thickTop="1"/>
    <row r="25" spans="2:29" ht="14.25" customHeight="1">
      <c r="B25" s="81" t="s">
        <v>26</v>
      </c>
      <c r="C25" s="81"/>
      <c r="D25" s="81"/>
      <c r="E25" s="81"/>
      <c r="F25" s="81"/>
      <c r="G25" s="81"/>
      <c r="H25" s="81"/>
      <c r="S25" s="1">
        <f>+S26+S34</f>
        <v>11261468.29</v>
      </c>
      <c r="X25" s="1">
        <f>+X26+X34</f>
        <v>10371081.25</v>
      </c>
      <c r="AB25" s="82">
        <f>+X25-S25</f>
        <v>-890387.0399999991</v>
      </c>
      <c r="AC25" s="82"/>
    </row>
    <row r="26" spans="3:29" ht="13.5" customHeight="1">
      <c r="C26" s="83" t="s">
        <v>27</v>
      </c>
      <c r="D26" s="83"/>
      <c r="E26" s="83"/>
      <c r="F26" s="83"/>
      <c r="G26" s="83"/>
      <c r="H26" s="83"/>
      <c r="I26" s="83"/>
      <c r="S26" s="2">
        <f>SUM(S28:S33)</f>
        <v>7649714.83</v>
      </c>
      <c r="X26" s="2">
        <f>SUM(X28:Z33)</f>
        <v>3438338.7399999998</v>
      </c>
      <c r="AB26" s="84">
        <f>SUM(AB28:AC32)</f>
        <v>-4211376.09</v>
      </c>
      <c r="AC26" s="84"/>
    </row>
    <row r="27" spans="2:29" ht="13.5" customHeight="1" hidden="1">
      <c r="B27" s="85" t="s">
        <v>28</v>
      </c>
      <c r="C27" s="85"/>
      <c r="F27" s="86" t="s">
        <v>29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S27" s="3">
        <v>0</v>
      </c>
      <c r="X27" s="3">
        <v>0</v>
      </c>
      <c r="AB27" s="79">
        <v>0</v>
      </c>
      <c r="AC27" s="79"/>
    </row>
    <row r="28" spans="2:29" ht="13.5" customHeight="1">
      <c r="B28" s="85" t="s">
        <v>30</v>
      </c>
      <c r="C28" s="85"/>
      <c r="F28" s="86" t="s">
        <v>31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S28" s="3">
        <v>6232789.04</v>
      </c>
      <c r="X28" s="3">
        <v>1939001.41</v>
      </c>
      <c r="AB28" s="79">
        <f aca="true" t="shared" si="1" ref="AB28:AB33">+X28-S28</f>
        <v>-4293787.63</v>
      </c>
      <c r="AC28" s="79"/>
    </row>
    <row r="29" spans="2:29" ht="13.5" customHeight="1">
      <c r="B29" s="85" t="s">
        <v>32</v>
      </c>
      <c r="C29" s="85"/>
      <c r="F29" s="86" t="s">
        <v>33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S29" s="3">
        <v>1160208.83</v>
      </c>
      <c r="X29" s="3">
        <v>1339017.54</v>
      </c>
      <c r="AB29" s="79">
        <f t="shared" si="1"/>
        <v>178808.70999999996</v>
      </c>
      <c r="AC29" s="79"/>
    </row>
    <row r="30" spans="2:29" ht="13.5" customHeight="1">
      <c r="B30" s="85" t="s">
        <v>34</v>
      </c>
      <c r="C30" s="85"/>
      <c r="F30" s="86" t="s">
        <v>35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S30" s="3">
        <v>164119.01</v>
      </c>
      <c r="X30" s="3">
        <v>68971.13</v>
      </c>
      <c r="AB30" s="79">
        <f t="shared" si="1"/>
        <v>-95147.88</v>
      </c>
      <c r="AC30" s="79"/>
    </row>
    <row r="31" spans="2:29" ht="13.5" customHeight="1">
      <c r="B31" s="85" t="s">
        <v>36</v>
      </c>
      <c r="C31" s="85"/>
      <c r="F31" s="86" t="s">
        <v>37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S31" s="3">
        <v>92443.36</v>
      </c>
      <c r="X31" s="3">
        <v>91165.4</v>
      </c>
      <c r="AB31" s="79">
        <f t="shared" si="1"/>
        <v>-1277.9600000000064</v>
      </c>
      <c r="AC31" s="79"/>
    </row>
    <row r="32" spans="2:29" ht="13.5" customHeight="1">
      <c r="B32" s="85" t="s">
        <v>38</v>
      </c>
      <c r="C32" s="85"/>
      <c r="F32" s="86" t="s">
        <v>39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S32" s="3">
        <v>154.59</v>
      </c>
      <c r="X32" s="3">
        <v>183.26</v>
      </c>
      <c r="AB32" s="79">
        <f t="shared" si="1"/>
        <v>28.669999999999987</v>
      </c>
      <c r="AC32" s="79"/>
    </row>
    <row r="33" spans="2:29" ht="13.5" customHeight="1" hidden="1">
      <c r="B33" s="85">
        <v>2110</v>
      </c>
      <c r="C33" s="85"/>
      <c r="F33" s="86" t="s">
        <v>57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S33" s="3">
        <v>0</v>
      </c>
      <c r="X33" s="3"/>
      <c r="AB33" s="79">
        <f t="shared" si="1"/>
        <v>0</v>
      </c>
      <c r="AC33" s="79"/>
    </row>
    <row r="34" spans="3:29" ht="13.5" customHeight="1">
      <c r="C34" s="83" t="s">
        <v>40</v>
      </c>
      <c r="D34" s="83"/>
      <c r="E34" s="83"/>
      <c r="F34" s="83"/>
      <c r="G34" s="83"/>
      <c r="H34" s="83"/>
      <c r="I34" s="83"/>
      <c r="S34" s="2">
        <f>SUM(S35:S36)</f>
        <v>3611753.46</v>
      </c>
      <c r="X34" s="2">
        <f>SUM(X35:X36)</f>
        <v>6932742.510000001</v>
      </c>
      <c r="AB34" s="84">
        <f>SUM(AB35:AC36)</f>
        <v>3320989.0500000003</v>
      </c>
      <c r="AC34" s="84"/>
    </row>
    <row r="35" spans="2:29" ht="13.5" customHeight="1">
      <c r="B35" s="85" t="s">
        <v>41</v>
      </c>
      <c r="C35" s="85"/>
      <c r="F35" s="86" t="s">
        <v>42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S35" s="13">
        <v>3440324.89</v>
      </c>
      <c r="X35" s="13">
        <v>6761313.94</v>
      </c>
      <c r="AB35" s="79">
        <f>+X35-S35</f>
        <v>3320989.0500000003</v>
      </c>
      <c r="AC35" s="79"/>
    </row>
    <row r="36" spans="2:29" ht="13.5" customHeight="1">
      <c r="B36" s="85" t="s">
        <v>43</v>
      </c>
      <c r="C36" s="85"/>
      <c r="F36" s="86" t="s">
        <v>44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S36" s="3">
        <v>171428.57</v>
      </c>
      <c r="X36" s="3">
        <v>171428.57</v>
      </c>
      <c r="AB36" s="79">
        <f>+X36-S36</f>
        <v>0</v>
      </c>
      <c r="AC36" s="79"/>
    </row>
    <row r="37" spans="2:29" ht="14.25" customHeight="1">
      <c r="B37" s="81" t="s">
        <v>45</v>
      </c>
      <c r="C37" s="81"/>
      <c r="D37" s="81"/>
      <c r="E37" s="81"/>
      <c r="F37" s="81"/>
      <c r="G37" s="81"/>
      <c r="H37" s="81"/>
      <c r="S37" s="1">
        <f>+S38</f>
        <v>6789658.619999999</v>
      </c>
      <c r="X37" s="1">
        <f>+X38</f>
        <v>7060303.57</v>
      </c>
      <c r="AB37" s="82">
        <f>+X37-S37</f>
        <v>270644.9500000011</v>
      </c>
      <c r="AC37" s="82"/>
    </row>
    <row r="38" spans="3:29" ht="13.5" customHeight="1">
      <c r="C38" s="83" t="s">
        <v>45</v>
      </c>
      <c r="D38" s="83"/>
      <c r="E38" s="83"/>
      <c r="F38" s="83"/>
      <c r="G38" s="83"/>
      <c r="H38" s="83"/>
      <c r="I38" s="83"/>
      <c r="S38" s="2">
        <f>SUM(S39:S43)</f>
        <v>6789658.619999999</v>
      </c>
      <c r="X38" s="2">
        <f>SUM(X39:X43)</f>
        <v>7060303.57</v>
      </c>
      <c r="AB38" s="84">
        <f>SUM(AB39:AC43)</f>
        <v>270644.95</v>
      </c>
      <c r="AC38" s="84"/>
    </row>
    <row r="39" spans="2:29" ht="13.5" customHeight="1">
      <c r="B39" s="85" t="s">
        <v>46</v>
      </c>
      <c r="C39" s="85"/>
      <c r="F39" s="86" t="s">
        <v>47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S39" s="3">
        <v>3150000</v>
      </c>
      <c r="X39" s="3">
        <v>3150000</v>
      </c>
      <c r="AB39" s="79">
        <f>+X39-S39</f>
        <v>0</v>
      </c>
      <c r="AC39" s="79"/>
    </row>
    <row r="40" spans="2:29" ht="13.5" customHeight="1">
      <c r="B40" s="85" t="s">
        <v>48</v>
      </c>
      <c r="C40" s="85"/>
      <c r="F40" s="86" t="s">
        <v>49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S40" s="3">
        <v>510558.2</v>
      </c>
      <c r="X40" s="3">
        <v>620018.33</v>
      </c>
      <c r="AB40" s="79">
        <f>+X40-S40</f>
        <v>109460.12999999995</v>
      </c>
      <c r="AC40" s="79"/>
    </row>
    <row r="41" spans="2:29" ht="13.5" customHeight="1">
      <c r="B41" s="85" t="s">
        <v>50</v>
      </c>
      <c r="C41" s="85"/>
      <c r="F41" s="86" t="s">
        <v>51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S41" s="3">
        <v>1389880.98</v>
      </c>
      <c r="X41" s="3">
        <v>1784045.71</v>
      </c>
      <c r="AB41" s="79">
        <f>+X41-S41</f>
        <v>394164.73</v>
      </c>
      <c r="AC41" s="79"/>
    </row>
    <row r="42" spans="2:29" ht="13.5" customHeight="1">
      <c r="B42" s="85" t="s">
        <v>52</v>
      </c>
      <c r="C42" s="85"/>
      <c r="F42" s="86" t="s">
        <v>53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S42" s="3">
        <v>316007.92</v>
      </c>
      <c r="X42" s="3">
        <v>316007.92</v>
      </c>
      <c r="AB42" s="79">
        <f>+X42-S42</f>
        <v>0</v>
      </c>
      <c r="AC42" s="79"/>
    </row>
    <row r="43" spans="2:29" ht="13.5" customHeight="1">
      <c r="B43" s="85" t="s">
        <v>54</v>
      </c>
      <c r="C43" s="85"/>
      <c r="F43" s="86" t="s">
        <v>55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S43" s="3">
        <v>1423211.52</v>
      </c>
      <c r="X43" s="95">
        <v>1190231.61</v>
      </c>
      <c r="Y43" s="95"/>
      <c r="AB43" s="79">
        <f>+X43-S43</f>
        <v>-232979.90999999992</v>
      </c>
      <c r="AC43" s="79"/>
    </row>
    <row r="44" spans="6:12" ht="9.75" customHeight="1">
      <c r="F44" s="93"/>
      <c r="G44" s="93"/>
      <c r="H44" s="93"/>
      <c r="I44" s="93"/>
      <c r="J44" s="93"/>
      <c r="K44" s="93"/>
      <c r="L44" s="93"/>
    </row>
    <row r="45" spans="8:24" ht="18" customHeight="1" thickBot="1">
      <c r="H45" s="5" t="s">
        <v>56</v>
      </c>
      <c r="L45" s="5"/>
      <c r="M45" s="5"/>
      <c r="N45" s="5"/>
      <c r="P45" s="91">
        <f>+S25+S37</f>
        <v>18051126.909999996</v>
      </c>
      <c r="Q45" s="91"/>
      <c r="R45" s="91"/>
      <c r="S45" s="91"/>
      <c r="V45" s="91">
        <f>+X25+X37</f>
        <v>17431384.82</v>
      </c>
      <c r="W45" s="91"/>
      <c r="X45" s="91"/>
    </row>
    <row r="46" spans="8:24" ht="18" customHeight="1" thickTop="1">
      <c r="H46" s="5"/>
      <c r="L46" s="5"/>
      <c r="M46" s="5"/>
      <c r="N46" s="5"/>
      <c r="P46" s="11"/>
      <c r="Q46" s="11"/>
      <c r="R46" s="11"/>
      <c r="S46" s="11"/>
      <c r="V46" s="11"/>
      <c r="W46" s="11"/>
      <c r="X46" s="11"/>
    </row>
    <row r="47" spans="8:24" ht="18" customHeight="1">
      <c r="H47" s="5"/>
      <c r="L47" s="5"/>
      <c r="M47" s="5"/>
      <c r="N47" s="5"/>
      <c r="P47" s="11"/>
      <c r="Q47" s="11"/>
      <c r="R47" s="11"/>
      <c r="S47" s="11"/>
      <c r="V47" s="11"/>
      <c r="W47" s="11"/>
      <c r="X47" s="11"/>
    </row>
    <row r="48" ht="20.25" customHeight="1"/>
    <row r="49" spans="5:24" ht="10.5" customHeight="1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2"/>
      <c r="Q49" s="10"/>
      <c r="R49" s="10"/>
      <c r="S49" s="10"/>
      <c r="T49" s="10"/>
      <c r="U49" s="10"/>
      <c r="V49" s="10"/>
      <c r="W49" s="10"/>
      <c r="X49" s="10"/>
    </row>
    <row r="50" spans="5:19" ht="12.75" customHeight="1">
      <c r="E50" t="s">
        <v>58</v>
      </c>
      <c r="S50" t="s">
        <v>59</v>
      </c>
    </row>
    <row r="51" spans="5:24" ht="12.75" customHeight="1">
      <c r="E51" s="89" t="s">
        <v>60</v>
      </c>
      <c r="F51" s="89"/>
      <c r="G51" s="89"/>
      <c r="H51" s="89"/>
      <c r="I51" s="89"/>
      <c r="J51" s="89"/>
      <c r="K51" s="89"/>
      <c r="L51" s="89"/>
      <c r="M51" s="89"/>
      <c r="N51" s="89"/>
      <c r="Q51" s="88" t="s">
        <v>61</v>
      </c>
      <c r="R51" s="88"/>
      <c r="S51" s="88"/>
      <c r="T51" s="88"/>
      <c r="U51" s="88"/>
      <c r="V51" s="88"/>
      <c r="W51" s="88"/>
      <c r="X51" s="88"/>
    </row>
  </sheetData>
  <sheetProtection/>
  <mergeCells count="97">
    <mergeCell ref="F44:L44"/>
    <mergeCell ref="P45:S45"/>
    <mergeCell ref="V45:X45"/>
    <mergeCell ref="E51:N51"/>
    <mergeCell ref="Q51:X51"/>
    <mergeCell ref="B42:C42"/>
    <mergeCell ref="F42:P42"/>
    <mergeCell ref="AB42:AC42"/>
    <mergeCell ref="B43:C43"/>
    <mergeCell ref="F43:P43"/>
    <mergeCell ref="AB43:AC43"/>
    <mergeCell ref="B40:C40"/>
    <mergeCell ref="F40:P40"/>
    <mergeCell ref="AB40:AC40"/>
    <mergeCell ref="B41:C41"/>
    <mergeCell ref="F41:P41"/>
    <mergeCell ref="AB41:AC41"/>
    <mergeCell ref="B37:H37"/>
    <mergeCell ref="AB37:AC37"/>
    <mergeCell ref="C38:I38"/>
    <mergeCell ref="AB38:AC38"/>
    <mergeCell ref="B39:C39"/>
    <mergeCell ref="F39:P39"/>
    <mergeCell ref="AB39:AC39"/>
    <mergeCell ref="C34:I34"/>
    <mergeCell ref="AB34:AC34"/>
    <mergeCell ref="B35:C35"/>
    <mergeCell ref="F35:P35"/>
    <mergeCell ref="AB35:AC35"/>
    <mergeCell ref="B36:C36"/>
    <mergeCell ref="F36:P36"/>
    <mergeCell ref="AB36:AC36"/>
    <mergeCell ref="B32:C32"/>
    <mergeCell ref="F32:P32"/>
    <mergeCell ref="AB32:AC32"/>
    <mergeCell ref="B33:C33"/>
    <mergeCell ref="F33:P33"/>
    <mergeCell ref="AB33:AC33"/>
    <mergeCell ref="B30:C30"/>
    <mergeCell ref="F30:P30"/>
    <mergeCell ref="AB30:AC30"/>
    <mergeCell ref="B31:C31"/>
    <mergeCell ref="F31:P31"/>
    <mergeCell ref="AB31:AC31"/>
    <mergeCell ref="B28:C28"/>
    <mergeCell ref="F28:P28"/>
    <mergeCell ref="AB28:AC28"/>
    <mergeCell ref="B29:C29"/>
    <mergeCell ref="F29:P29"/>
    <mergeCell ref="AB29:AC29"/>
    <mergeCell ref="H23:M23"/>
    <mergeCell ref="B25:H25"/>
    <mergeCell ref="AB25:AC25"/>
    <mergeCell ref="C26:I26"/>
    <mergeCell ref="AB26:AC26"/>
    <mergeCell ref="B27:C27"/>
    <mergeCell ref="F27:P27"/>
    <mergeCell ref="AB27:AC27"/>
    <mergeCell ref="B20:C20"/>
    <mergeCell ref="F20:P20"/>
    <mergeCell ref="AB20:AC20"/>
    <mergeCell ref="B21:C21"/>
    <mergeCell ref="F21:P21"/>
    <mergeCell ref="AB21:AC21"/>
    <mergeCell ref="B18:C18"/>
    <mergeCell ref="F18:P18"/>
    <mergeCell ref="AB18:AC18"/>
    <mergeCell ref="B19:C19"/>
    <mergeCell ref="F19:P19"/>
    <mergeCell ref="AB19:AC19"/>
    <mergeCell ref="B15:C15"/>
    <mergeCell ref="F15:P15"/>
    <mergeCell ref="AB15:AC15"/>
    <mergeCell ref="C16:I16"/>
    <mergeCell ref="AB16:AC16"/>
    <mergeCell ref="B17:C17"/>
    <mergeCell ref="F17:P17"/>
    <mergeCell ref="AB17:AC17"/>
    <mergeCell ref="B13:C13"/>
    <mergeCell ref="F13:P13"/>
    <mergeCell ref="AB13:AC13"/>
    <mergeCell ref="B14:C14"/>
    <mergeCell ref="F14:P14"/>
    <mergeCell ref="AB14:AC14"/>
    <mergeCell ref="B11:C11"/>
    <mergeCell ref="F11:P11"/>
    <mergeCell ref="AB11:AC11"/>
    <mergeCell ref="B12:C12"/>
    <mergeCell ref="F12:P12"/>
    <mergeCell ref="AB12:AC12"/>
    <mergeCell ref="B2:AC5"/>
    <mergeCell ref="W7:Y7"/>
    <mergeCell ref="AA7:AC7"/>
    <mergeCell ref="B9:H9"/>
    <mergeCell ref="AB9:AC9"/>
    <mergeCell ref="C10:I10"/>
    <mergeCell ref="AB10:AC10"/>
  </mergeCells>
  <printOptions horizontalCentered="1"/>
  <pageMargins left="0.15748031496062992" right="0.15748031496062992" top="0.6299212598425197" bottom="0.15748031496062992" header="0" footer="0"/>
  <pageSetup fitToHeight="0" fitToWidth="0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22">
      <selection activeCell="D41" sqref="D41"/>
    </sheetView>
  </sheetViews>
  <sheetFormatPr defaultColWidth="11.421875" defaultRowHeight="12.75"/>
  <cols>
    <col min="1" max="1" width="6.421875" style="25" customWidth="1"/>
    <col min="2" max="2" width="41.00390625" style="25" bestFit="1" customWidth="1"/>
    <col min="3" max="3" width="8.7109375" style="26" bestFit="1" customWidth="1"/>
    <col min="4" max="4" width="17.8515625" style="14" customWidth="1"/>
    <col min="5" max="5" width="4.00390625" style="27" customWidth="1"/>
    <col min="6" max="6" width="17.8515625" style="14" customWidth="1"/>
    <col min="7" max="7" width="4.8515625" style="14" hidden="1" customWidth="1"/>
    <col min="8" max="8" width="15.00390625" style="14" hidden="1" customWidth="1"/>
    <col min="9" max="9" width="13.8515625" style="15" bestFit="1" customWidth="1"/>
    <col min="10" max="10" width="15.57421875" style="15" bestFit="1" customWidth="1"/>
    <col min="11" max="16384" width="11.421875" style="16" customWidth="1"/>
  </cols>
  <sheetData>
    <row r="1" spans="1:6" ht="67.5" customHeight="1">
      <c r="A1" s="94" t="s">
        <v>85</v>
      </c>
      <c r="B1" s="94"/>
      <c r="C1" s="94"/>
      <c r="D1" s="94"/>
      <c r="E1" s="94"/>
      <c r="F1" s="94"/>
    </row>
    <row r="3" spans="1:10" s="23" customFormat="1" ht="10.5">
      <c r="A3" s="17"/>
      <c r="B3" s="17"/>
      <c r="C3" s="18"/>
      <c r="D3" s="19">
        <v>2017</v>
      </c>
      <c r="E3" s="20"/>
      <c r="F3" s="19">
        <v>2016</v>
      </c>
      <c r="G3" s="21"/>
      <c r="H3" s="21" t="s">
        <v>1</v>
      </c>
      <c r="I3" s="22"/>
      <c r="J3" s="22"/>
    </row>
    <row r="4" ht="12.75">
      <c r="A4" s="24" t="s">
        <v>62</v>
      </c>
    </row>
    <row r="5" ht="12.75">
      <c r="A5" s="24"/>
    </row>
    <row r="6" spans="2:8" ht="12.75">
      <c r="B6" s="24" t="s">
        <v>63</v>
      </c>
      <c r="C6" s="28"/>
      <c r="D6" s="29">
        <v>26118049.64</v>
      </c>
      <c r="E6" s="28"/>
      <c r="F6" s="29">
        <v>32488971.28</v>
      </c>
      <c r="G6" s="29"/>
      <c r="H6" s="29">
        <f>+D6-F6</f>
        <v>-6370921.640000001</v>
      </c>
    </row>
    <row r="7" spans="1:8" ht="12.75">
      <c r="A7" s="24"/>
      <c r="C7" s="27"/>
      <c r="D7" s="30"/>
      <c r="F7" s="30"/>
      <c r="G7" s="30"/>
      <c r="H7" s="30"/>
    </row>
    <row r="8" spans="1:10" s="35" customFormat="1" ht="12.75">
      <c r="A8" s="31" t="s">
        <v>64</v>
      </c>
      <c r="B8" s="31" t="s">
        <v>65</v>
      </c>
      <c r="C8" s="32"/>
      <c r="D8" s="33">
        <v>21232657.47</v>
      </c>
      <c r="E8" s="32"/>
      <c r="F8" s="33">
        <v>26307016.03</v>
      </c>
      <c r="G8" s="33"/>
      <c r="H8" s="33">
        <f>+D8-F8</f>
        <v>-5074358.560000002</v>
      </c>
      <c r="I8" s="34"/>
      <c r="J8" s="15"/>
    </row>
    <row r="9" spans="1:10" s="40" customFormat="1" ht="12.75">
      <c r="A9" s="36" t="s">
        <v>64</v>
      </c>
      <c r="B9" s="36"/>
      <c r="C9" s="37"/>
      <c r="D9" s="38"/>
      <c r="E9" s="37"/>
      <c r="F9" s="38"/>
      <c r="G9" s="38"/>
      <c r="H9" s="38"/>
      <c r="I9" s="39"/>
      <c r="J9" s="39"/>
    </row>
    <row r="10" spans="1:8" ht="13.5" thickBot="1">
      <c r="A10" s="41" t="s">
        <v>64</v>
      </c>
      <c r="B10" s="42" t="s">
        <v>66</v>
      </c>
      <c r="C10" s="27"/>
      <c r="D10" s="43">
        <f>+D6-D8</f>
        <v>4885392.170000002</v>
      </c>
      <c r="F10" s="43">
        <f>+F6-F8</f>
        <v>6181955.25</v>
      </c>
      <c r="G10" s="44"/>
      <c r="H10" s="44">
        <f>+D10-F10</f>
        <v>-1296563.0799999982</v>
      </c>
    </row>
    <row r="11" ht="12.75">
      <c r="A11" s="24"/>
    </row>
    <row r="12" spans="1:10" s="50" customFormat="1" ht="12.75">
      <c r="A12" s="45" t="s">
        <v>67</v>
      </c>
      <c r="B12" s="45"/>
      <c r="C12" s="46"/>
      <c r="D12" s="47"/>
      <c r="E12" s="48"/>
      <c r="F12" s="47"/>
      <c r="G12" s="47"/>
      <c r="H12" s="47"/>
      <c r="I12" s="49"/>
      <c r="J12" s="49"/>
    </row>
    <row r="13" spans="1:10" s="50" customFormat="1" ht="12.75">
      <c r="A13" s="45"/>
      <c r="B13" s="45"/>
      <c r="C13" s="46"/>
      <c r="D13" s="47"/>
      <c r="E13" s="48"/>
      <c r="F13" s="47"/>
      <c r="G13" s="47"/>
      <c r="H13" s="47"/>
      <c r="I13" s="49"/>
      <c r="J13" s="49"/>
    </row>
    <row r="14" spans="1:10" s="50" customFormat="1" ht="12.75">
      <c r="A14" s="45"/>
      <c r="B14" s="51" t="s">
        <v>68</v>
      </c>
      <c r="C14" s="52"/>
      <c r="D14" s="53">
        <v>198992.92</v>
      </c>
      <c r="E14" s="54"/>
      <c r="F14" s="53">
        <v>387542.02</v>
      </c>
      <c r="G14" s="53"/>
      <c r="H14" s="53">
        <f aca="true" t="shared" si="0" ref="H14:H22">+D14-F14</f>
        <v>-188549.1</v>
      </c>
      <c r="I14" s="49"/>
      <c r="J14" s="49"/>
    </row>
    <row r="15" spans="1:10" s="50" customFormat="1" ht="12.75">
      <c r="A15" s="45" t="s">
        <v>64</v>
      </c>
      <c r="B15" s="45" t="s">
        <v>69</v>
      </c>
      <c r="C15" s="46"/>
      <c r="D15" s="47">
        <v>212716.83</v>
      </c>
      <c r="E15" s="48"/>
      <c r="F15" s="47">
        <v>248301.35</v>
      </c>
      <c r="G15" s="47"/>
      <c r="H15" s="47">
        <f t="shared" si="0"/>
        <v>-35584.52000000002</v>
      </c>
      <c r="I15" s="49"/>
      <c r="J15" s="49"/>
    </row>
    <row r="16" spans="1:10" s="50" customFormat="1" ht="12.75">
      <c r="A16" s="45"/>
      <c r="B16" s="45" t="s">
        <v>70</v>
      </c>
      <c r="C16" s="46"/>
      <c r="D16" s="47">
        <v>57631.49</v>
      </c>
      <c r="E16" s="48"/>
      <c r="F16" s="47">
        <v>1008.62</v>
      </c>
      <c r="G16" s="47"/>
      <c r="H16" s="47"/>
      <c r="I16" s="49"/>
      <c r="J16" s="49"/>
    </row>
    <row r="17" spans="1:10" s="50" customFormat="1" ht="12.75">
      <c r="A17" s="45"/>
      <c r="B17" s="45" t="s">
        <v>71</v>
      </c>
      <c r="C17" s="46"/>
      <c r="D17" s="47">
        <v>1110617.54</v>
      </c>
      <c r="E17" s="48"/>
      <c r="F17" s="47">
        <v>1571618.47</v>
      </c>
      <c r="G17" s="47"/>
      <c r="H17" s="47">
        <f t="shared" si="0"/>
        <v>-461000.92999999993</v>
      </c>
      <c r="I17" s="49"/>
      <c r="J17" s="49"/>
    </row>
    <row r="18" spans="1:10" s="50" customFormat="1" ht="12.75">
      <c r="A18" s="45" t="s">
        <v>64</v>
      </c>
      <c r="B18" s="45" t="s">
        <v>72</v>
      </c>
      <c r="C18" s="46"/>
      <c r="D18" s="55">
        <v>295817.05</v>
      </c>
      <c r="E18" s="48"/>
      <c r="F18" s="47">
        <v>590202.46</v>
      </c>
      <c r="G18" s="47"/>
      <c r="H18" s="47">
        <f t="shared" si="0"/>
        <v>-294385.41</v>
      </c>
      <c r="I18" s="49"/>
      <c r="J18" s="49"/>
    </row>
    <row r="19" spans="1:10" s="58" customFormat="1" ht="12.75">
      <c r="A19" s="56" t="s">
        <v>64</v>
      </c>
      <c r="B19" s="45" t="s">
        <v>73</v>
      </c>
      <c r="C19" s="46"/>
      <c r="D19" s="47">
        <v>733811.15</v>
      </c>
      <c r="E19" s="48"/>
      <c r="F19" s="47">
        <v>742096.4</v>
      </c>
      <c r="G19" s="47"/>
      <c r="H19" s="47">
        <f t="shared" si="0"/>
        <v>-8285.25</v>
      </c>
      <c r="I19" s="57"/>
      <c r="J19" s="57"/>
    </row>
    <row r="20" spans="1:10" s="50" customFormat="1" ht="12.75">
      <c r="A20" s="45"/>
      <c r="B20" s="45" t="s">
        <v>74</v>
      </c>
      <c r="C20" s="46"/>
      <c r="D20" s="55">
        <v>564979.77</v>
      </c>
      <c r="E20" s="48"/>
      <c r="F20" s="47">
        <v>639651.95</v>
      </c>
      <c r="G20" s="47"/>
      <c r="H20" s="47">
        <f t="shared" si="0"/>
        <v>-74672.17999999993</v>
      </c>
      <c r="I20" s="49"/>
      <c r="J20" s="49"/>
    </row>
    <row r="21" spans="1:10" s="35" customFormat="1" ht="12.75">
      <c r="A21" s="31"/>
      <c r="B21" s="31"/>
      <c r="C21" s="32"/>
      <c r="D21" s="33"/>
      <c r="E21" s="32"/>
      <c r="F21" s="33"/>
      <c r="G21" s="33"/>
      <c r="H21" s="33">
        <f t="shared" si="0"/>
        <v>0</v>
      </c>
      <c r="I21" s="34"/>
      <c r="J21" s="15"/>
    </row>
    <row r="22" spans="1:8" ht="13.5" thickBot="1">
      <c r="A22" s="24" t="s">
        <v>64</v>
      </c>
      <c r="B22" s="42"/>
      <c r="C22" s="27"/>
      <c r="D22" s="43">
        <f>SUM(D14:D21)</f>
        <v>3174566.75</v>
      </c>
      <c r="F22" s="43">
        <f>SUM(F14:F21)</f>
        <v>4180421.2699999996</v>
      </c>
      <c r="G22" s="44"/>
      <c r="H22" s="44">
        <f t="shared" si="0"/>
        <v>-1005854.5199999996</v>
      </c>
    </row>
    <row r="23" spans="1:10" s="40" customFormat="1" ht="12.75">
      <c r="A23" s="36"/>
      <c r="B23" s="36"/>
      <c r="C23" s="59"/>
      <c r="D23" s="60"/>
      <c r="E23" s="37"/>
      <c r="F23" s="60"/>
      <c r="G23" s="60"/>
      <c r="H23" s="60"/>
      <c r="I23" s="39"/>
      <c r="J23" s="39"/>
    </row>
    <row r="25" spans="2:8" ht="12.75">
      <c r="B25" s="61" t="s">
        <v>75</v>
      </c>
      <c r="C25" s="62"/>
      <c r="D25" s="63">
        <f>+D10-D22</f>
        <v>1710825.4200000018</v>
      </c>
      <c r="E25" s="64"/>
      <c r="F25" s="63">
        <f>+F10-F22</f>
        <v>2001533.9800000004</v>
      </c>
      <c r="G25" s="65"/>
      <c r="H25" s="65">
        <f aca="true" t="shared" si="1" ref="H25:H41">+D25-F25</f>
        <v>-290708.55999999866</v>
      </c>
    </row>
    <row r="26" spans="2:8" ht="12.75">
      <c r="B26" s="66"/>
      <c r="C26" s="62"/>
      <c r="D26" s="63"/>
      <c r="E26" s="64"/>
      <c r="F26" s="63"/>
      <c r="G26" s="65"/>
      <c r="H26" s="65">
        <f t="shared" si="1"/>
        <v>0</v>
      </c>
    </row>
    <row r="27" spans="1:8" ht="12.75">
      <c r="A27" s="25" t="s">
        <v>76</v>
      </c>
      <c r="B27" s="66"/>
      <c r="C27" s="62"/>
      <c r="D27" s="63"/>
      <c r="E27" s="64"/>
      <c r="F27" s="63"/>
      <c r="G27" s="65"/>
      <c r="H27" s="65">
        <f t="shared" si="1"/>
        <v>0</v>
      </c>
    </row>
    <row r="28" spans="2:8" ht="12.75">
      <c r="B28" s="66"/>
      <c r="C28" s="62"/>
      <c r="D28" s="63"/>
      <c r="E28" s="64"/>
      <c r="F28" s="63"/>
      <c r="G28" s="65"/>
      <c r="H28" s="65">
        <f t="shared" si="1"/>
        <v>0</v>
      </c>
    </row>
    <row r="29" spans="2:8" ht="12.75">
      <c r="B29" s="67" t="s">
        <v>77</v>
      </c>
      <c r="C29" s="62"/>
      <c r="D29" s="63">
        <v>501383.72</v>
      </c>
      <c r="E29" s="64"/>
      <c r="F29" s="63">
        <v>412488.06</v>
      </c>
      <c r="G29" s="68"/>
      <c r="H29" s="68">
        <f t="shared" si="1"/>
        <v>88895.65999999997</v>
      </c>
    </row>
    <row r="30" spans="2:8" ht="12.75">
      <c r="B30" s="67" t="s">
        <v>78</v>
      </c>
      <c r="C30" s="62"/>
      <c r="D30" s="63">
        <v>19210.09</v>
      </c>
      <c r="E30" s="64"/>
      <c r="F30" s="63">
        <v>25329.8</v>
      </c>
      <c r="G30" s="68"/>
      <c r="H30" s="68"/>
    </row>
    <row r="31" spans="2:8" ht="12.75">
      <c r="B31" s="66"/>
      <c r="C31" s="62"/>
      <c r="D31" s="69"/>
      <c r="E31" s="64"/>
      <c r="F31" s="69"/>
      <c r="G31" s="65"/>
      <c r="H31" s="65">
        <f t="shared" si="1"/>
        <v>0</v>
      </c>
    </row>
    <row r="32" spans="2:8" ht="12.75">
      <c r="B32" s="70" t="s">
        <v>79</v>
      </c>
      <c r="C32" s="62"/>
      <c r="D32" s="71">
        <f>+D25-D29-D30</f>
        <v>1190231.6100000017</v>
      </c>
      <c r="E32" s="64"/>
      <c r="F32" s="71">
        <f>+F25-F29-F30</f>
        <v>1563716.1200000003</v>
      </c>
      <c r="G32" s="65"/>
      <c r="H32" s="65">
        <f t="shared" si="1"/>
        <v>-373484.5099999986</v>
      </c>
    </row>
    <row r="33" spans="2:8" ht="12.75">
      <c r="B33" s="66"/>
      <c r="C33" s="62"/>
      <c r="D33" s="69"/>
      <c r="E33" s="64"/>
      <c r="F33" s="69"/>
      <c r="G33" s="65"/>
      <c r="H33" s="65">
        <f t="shared" si="1"/>
        <v>0</v>
      </c>
    </row>
    <row r="34" spans="1:8" ht="12.75">
      <c r="A34" s="66" t="s">
        <v>80</v>
      </c>
      <c r="B34" s="72"/>
      <c r="C34" s="62"/>
      <c r="D34" s="73">
        <v>0</v>
      </c>
      <c r="E34" s="64"/>
      <c r="F34" s="73">
        <v>109460.13</v>
      </c>
      <c r="G34" s="65"/>
      <c r="H34" s="65">
        <f>+D34-F34</f>
        <v>-109460.13</v>
      </c>
    </row>
    <row r="35" spans="2:8" ht="12.75">
      <c r="B35" s="66"/>
      <c r="C35" s="62"/>
      <c r="D35" s="69"/>
      <c r="E35" s="64"/>
      <c r="F35" s="69"/>
      <c r="G35" s="65"/>
      <c r="H35" s="65">
        <f t="shared" si="1"/>
        <v>0</v>
      </c>
    </row>
    <row r="36" spans="1:8" ht="12.75">
      <c r="A36" s="72"/>
      <c r="B36" s="42" t="s">
        <v>81</v>
      </c>
      <c r="C36" s="62"/>
      <c r="D36" s="71">
        <f>+D32-D38</f>
        <v>1190231.6100000017</v>
      </c>
      <c r="E36" s="64"/>
      <c r="F36" s="71">
        <f>+F32-F34</f>
        <v>1454255.9900000002</v>
      </c>
      <c r="G36" s="65"/>
      <c r="H36" s="65">
        <f t="shared" si="1"/>
        <v>-264024.3799999985</v>
      </c>
    </row>
    <row r="37" spans="2:8" ht="12.75">
      <c r="B37" s="66"/>
      <c r="C37" s="62"/>
      <c r="D37" s="69"/>
      <c r="E37" s="64"/>
      <c r="F37" s="69"/>
      <c r="G37" s="65"/>
      <c r="H37" s="65">
        <f t="shared" si="1"/>
        <v>0</v>
      </c>
    </row>
    <row r="38" spans="1:8" ht="12.75">
      <c r="A38" s="66" t="s">
        <v>82</v>
      </c>
      <c r="B38" s="72"/>
      <c r="C38" s="62"/>
      <c r="D38" s="73">
        <v>0</v>
      </c>
      <c r="E38" s="64"/>
      <c r="F38" s="69">
        <v>475985.93</v>
      </c>
      <c r="G38" s="65"/>
      <c r="H38" s="65">
        <f>+D38-F38</f>
        <v>-475985.93</v>
      </c>
    </row>
    <row r="39" spans="1:8" ht="12.75">
      <c r="A39" s="66" t="s">
        <v>83</v>
      </c>
      <c r="B39" s="72"/>
      <c r="C39" s="62"/>
      <c r="D39" s="73"/>
      <c r="E39" s="64"/>
      <c r="F39" s="69">
        <v>59105.33</v>
      </c>
      <c r="G39" s="65"/>
      <c r="H39" s="65"/>
    </row>
    <row r="40" ht="12.75">
      <c r="H40" s="14">
        <f t="shared" si="1"/>
        <v>0</v>
      </c>
    </row>
    <row r="41" spans="1:8" ht="13.5" thickBot="1">
      <c r="A41" s="74"/>
      <c r="B41" s="75" t="s">
        <v>84</v>
      </c>
      <c r="C41" s="76"/>
      <c r="D41" s="77">
        <f>+D36-D34</f>
        <v>1190231.6100000017</v>
      </c>
      <c r="E41" s="78"/>
      <c r="F41" s="77">
        <f>+F36-F38-F39</f>
        <v>919164.7300000003</v>
      </c>
      <c r="G41" s="65"/>
      <c r="H41" s="65">
        <f t="shared" si="1"/>
        <v>271066.8800000014</v>
      </c>
    </row>
    <row r="42" spans="2:8" ht="13.5" thickTop="1">
      <c r="B42" s="66"/>
      <c r="C42" s="62"/>
      <c r="D42" s="63"/>
      <c r="E42" s="64"/>
      <c r="F42" s="63"/>
      <c r="G42" s="65"/>
      <c r="H42" s="65"/>
    </row>
    <row r="43" spans="2:8" ht="12.75">
      <c r="B43" s="66"/>
      <c r="C43" s="62"/>
      <c r="D43" s="63"/>
      <c r="E43" s="64"/>
      <c r="F43" s="63"/>
      <c r="G43" s="65"/>
      <c r="H43" s="65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2017-12-15T17:23:17Z</cp:lastPrinted>
  <dcterms:created xsi:type="dcterms:W3CDTF">2017-05-23T15:36:02Z</dcterms:created>
  <dcterms:modified xsi:type="dcterms:W3CDTF">2017-12-15T17:24:10Z</dcterms:modified>
  <cp:category/>
  <cp:version/>
  <cp:contentType/>
  <cp:contentStatus/>
</cp:coreProperties>
</file>